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200" windowHeight="7080" activeTab="1"/>
  </bookViews>
  <sheets>
    <sheet name="表1 计分卡" sheetId="1" r:id="rId1"/>
    <sheet name="表2 学生反馈表" sheetId="6" r:id="rId2"/>
    <sheet name="表3 资源表" sheetId="2" r:id="rId3"/>
    <sheet name="表4 国际影响表" sheetId="3" r:id="rId4"/>
    <sheet name="表5 服务贡献表" sheetId="5" r:id="rId5"/>
    <sheet name="表6 落实政策表" sheetId="4" r:id="rId6"/>
  </sheets>
  <calcPr calcId="145621"/>
</workbook>
</file>

<file path=xl/calcChain.xml><?xml version="1.0" encoding="utf-8"?>
<calcChain xmlns="http://schemas.openxmlformats.org/spreadsheetml/2006/main">
  <c r="G15" i="6" l="1"/>
  <c r="H15" i="6"/>
  <c r="H13" i="6"/>
  <c r="G13" i="6"/>
  <c r="H22" i="6" l="1"/>
  <c r="G22" i="6"/>
  <c r="H20" i="6"/>
  <c r="G20" i="6"/>
  <c r="H18" i="6"/>
  <c r="G18" i="6"/>
  <c r="H11" i="6"/>
  <c r="G11" i="6"/>
  <c r="H8" i="6"/>
  <c r="G8" i="6"/>
  <c r="H6" i="6"/>
  <c r="G6" i="6"/>
</calcChain>
</file>

<file path=xl/sharedStrings.xml><?xml version="1.0" encoding="utf-8"?>
<sst xmlns="http://schemas.openxmlformats.org/spreadsheetml/2006/main" count="305" uniqueCount="180">
  <si>
    <t>表1 计分卡</t>
  </si>
  <si>
    <t>院校代码</t>
  </si>
  <si>
    <t>院校名称</t>
  </si>
  <si>
    <t>指标</t>
  </si>
  <si>
    <t>单位</t>
  </si>
  <si>
    <t>2017年</t>
  </si>
  <si>
    <t>2018年</t>
  </si>
  <si>
    <t>广州科技贸易职业学院</t>
  </si>
  <si>
    <t xml:space="preserve">就业率 </t>
  </si>
  <si>
    <t>%</t>
  </si>
  <si>
    <t>月收入</t>
  </si>
  <si>
    <t>元</t>
  </si>
  <si>
    <t>理工农医类专业相关度</t>
  </si>
  <si>
    <t>母校满意度</t>
  </si>
  <si>
    <t>雇主满意度</t>
  </si>
  <si>
    <t>毕业三年职位晋升比例</t>
  </si>
  <si>
    <t>表2 学生反馈表</t>
  </si>
  <si>
    <t>一年级</t>
  </si>
  <si>
    <t>二年级</t>
  </si>
  <si>
    <t>备注</t>
  </si>
  <si>
    <t>全日制在校生人数</t>
  </si>
  <si>
    <t>人</t>
  </si>
  <si>
    <t>教书育人满意度</t>
  </si>
  <si>
    <t>—</t>
  </si>
  <si>
    <t>（1）课堂育人</t>
  </si>
  <si>
    <t>调研人次</t>
  </si>
  <si>
    <t>人次</t>
  </si>
  <si>
    <t>满意度</t>
  </si>
  <si>
    <t>（2）课外育人</t>
  </si>
  <si>
    <t>课程教学满意度</t>
  </si>
  <si>
    <t>（1）思想政治课</t>
  </si>
  <si>
    <t>调研课次</t>
  </si>
  <si>
    <t>课次</t>
  </si>
  <si>
    <t>（3）专业课教学</t>
  </si>
  <si>
    <t>管理和服务工作满意度</t>
  </si>
  <si>
    <t>（1）学生工作</t>
  </si>
  <si>
    <t>（2）教学管理</t>
  </si>
  <si>
    <t>（3）后勤服务</t>
  </si>
  <si>
    <t>学生参与志愿者活动时间</t>
  </si>
  <si>
    <t>人日</t>
  </si>
  <si>
    <t>学生社团参与度</t>
  </si>
  <si>
    <t>（1）学生社团数</t>
  </si>
  <si>
    <t>个</t>
  </si>
  <si>
    <t>（2）参与各社团的学生人数</t>
  </si>
  <si>
    <t>指分别参与不同社团活动的人数，须逐一列出。</t>
  </si>
  <si>
    <t>总计</t>
  </si>
  <si>
    <t>01</t>
  </si>
  <si>
    <t>青年志愿者协会</t>
  </si>
  <si>
    <t>02</t>
  </si>
  <si>
    <t>绿色环保协会</t>
  </si>
  <si>
    <t>03</t>
  </si>
  <si>
    <t>x-8轮滑协会</t>
  </si>
  <si>
    <t>04</t>
  </si>
  <si>
    <t>数学建模协会</t>
  </si>
  <si>
    <t>05</t>
  </si>
  <si>
    <t>弥漫社</t>
  </si>
  <si>
    <t>06</t>
  </si>
  <si>
    <t>英语协会</t>
  </si>
  <si>
    <t>07</t>
  </si>
  <si>
    <t>励志创业协会</t>
  </si>
  <si>
    <t>08</t>
  </si>
  <si>
    <t>大学生职业规划协会</t>
  </si>
  <si>
    <t>09</t>
  </si>
  <si>
    <t>雨翎羽毛球协会</t>
  </si>
  <si>
    <t>10</t>
  </si>
  <si>
    <t>跆拳道协会</t>
  </si>
  <si>
    <t>11</t>
  </si>
  <si>
    <t>TS skater 滑板社</t>
  </si>
  <si>
    <t>12</t>
  </si>
  <si>
    <t>舞恋协会</t>
  </si>
  <si>
    <t>13</t>
  </si>
  <si>
    <t>音乐爱好者协会</t>
  </si>
  <si>
    <t>14</t>
  </si>
  <si>
    <t>艺苗书画协会</t>
  </si>
  <si>
    <t>15</t>
  </si>
  <si>
    <t>红十字会</t>
  </si>
  <si>
    <t>16</t>
  </si>
  <si>
    <t>星火学社</t>
  </si>
  <si>
    <t>17</t>
  </si>
  <si>
    <t>足球协会</t>
  </si>
  <si>
    <t>18</t>
  </si>
  <si>
    <t>演讲与口才协会</t>
  </si>
  <si>
    <t>19</t>
  </si>
  <si>
    <t>街盟</t>
  </si>
  <si>
    <t>20</t>
  </si>
  <si>
    <t>GK电竞社</t>
  </si>
  <si>
    <t>21</t>
  </si>
  <si>
    <t>院心理健康协会</t>
  </si>
  <si>
    <t>22</t>
  </si>
  <si>
    <t>棋桥桌游协会</t>
  </si>
  <si>
    <t>23</t>
  </si>
  <si>
    <t>karma毽球协会</t>
  </si>
  <si>
    <t>24</t>
  </si>
  <si>
    <t>DIY手工艺术协会</t>
  </si>
  <si>
    <t>25</t>
  </si>
  <si>
    <t>院篮球联盟</t>
  </si>
  <si>
    <t>26</t>
  </si>
  <si>
    <t>服装协会</t>
  </si>
  <si>
    <t>27</t>
  </si>
  <si>
    <t>摄影盟</t>
  </si>
  <si>
    <t>28</t>
  </si>
  <si>
    <t>南山文学社</t>
  </si>
  <si>
    <t>29</t>
  </si>
  <si>
    <t>乒乓球协会</t>
  </si>
  <si>
    <t>表3 资源表</t>
  </si>
  <si>
    <t>生师比</t>
  </si>
  <si>
    <t>双师素质专任教师比例</t>
  </si>
  <si>
    <t>生均教学科研仪器设备值</t>
  </si>
  <si>
    <t>元/生</t>
  </si>
  <si>
    <t>生均教学及辅助、行政办公用房面积</t>
  </si>
  <si>
    <t>生均校内实践教学工位数</t>
  </si>
  <si>
    <t>个/生</t>
  </si>
  <si>
    <t>校园网主干最大带宽</t>
  </si>
  <si>
    <t>Mbps</t>
  </si>
  <si>
    <t>教学计划内课程总数</t>
  </si>
  <si>
    <t>门</t>
  </si>
  <si>
    <t>其中：线上开设课程数</t>
  </si>
  <si>
    <t xml:space="preserve">                  工科、农、林院校（）</t>
  </si>
  <si>
    <t xml:space="preserve">                  医学院校（）</t>
  </si>
  <si>
    <t xml:space="preserve">                  语文、财经、政法院校（ ）</t>
  </si>
  <si>
    <t xml:space="preserve">                  体育院校（）</t>
  </si>
  <si>
    <t xml:space="preserve">                  艺术院校（）</t>
  </si>
  <si>
    <t>表4 国际影响表</t>
  </si>
  <si>
    <t>全日制国（境）外留学生人数（一年以上）</t>
  </si>
  <si>
    <t>——</t>
  </si>
  <si>
    <t>非全日制国（境）外人员培训量</t>
  </si>
  <si>
    <t>在校生服务“走出去”企业国（境）外实习时间</t>
  </si>
  <si>
    <t>专任教师赴国（境）外指导和开展培训时间</t>
  </si>
  <si>
    <t>在国（境）外组织担任职务的专任教师人数</t>
  </si>
  <si>
    <t>开发并被国（境）外采用的专业教学标准数</t>
  </si>
  <si>
    <t>开发并被国（境）外采用的课程标准数</t>
  </si>
  <si>
    <t>国（境）外技能大赛获奖数量</t>
  </si>
  <si>
    <t>项</t>
  </si>
  <si>
    <t>表5 服务贡献表</t>
  </si>
  <si>
    <t>毕业生人数</t>
  </si>
  <si>
    <t>其中：就业人数</t>
  </si>
  <si>
    <t>毕业生就业去向：</t>
  </si>
  <si>
    <t>A类:留在当地就业人数</t>
  </si>
  <si>
    <t>含升学人数</t>
  </si>
  <si>
    <t>B类:到西部地区和东北地区就业人数</t>
  </si>
  <si>
    <t>C类:到中小微企业等基层服务人数</t>
  </si>
  <si>
    <t>D类:到500强企业就业人数</t>
  </si>
  <si>
    <t>横向技术服务到款额</t>
  </si>
  <si>
    <t>万元</t>
  </si>
  <si>
    <t>横向技术服务产生的经济效益</t>
  </si>
  <si>
    <t>纵向科研经费到款额</t>
  </si>
  <si>
    <t>非学历培训到款额</t>
  </si>
  <si>
    <t>公益性培训服务</t>
  </si>
  <si>
    <t>行业或企业（）     其他（）</t>
  </si>
  <si>
    <t>表6 落实政策表</t>
  </si>
  <si>
    <t>年生均财政拨款水平</t>
  </si>
  <si>
    <t>其中：年生均财政专项经费</t>
  </si>
  <si>
    <t>教职员工额定编制数</t>
  </si>
  <si>
    <t>在岗教职员工总数</t>
  </si>
  <si>
    <t>其中：专任教师总数</t>
  </si>
  <si>
    <t>企业提供的校内实践教学设备值</t>
  </si>
  <si>
    <t>生均企业实习经费补贴</t>
  </si>
  <si>
    <t>其中：生均财政专项补贴</t>
  </si>
  <si>
    <t>生均企业实习责任保险补贴</t>
  </si>
  <si>
    <t>企业兼职教师年课时总量</t>
  </si>
  <si>
    <t>课时</t>
  </si>
  <si>
    <t>年支付企业兼职教师课酬</t>
  </si>
  <si>
    <t>其中：财政专项补贴</t>
  </si>
  <si>
    <t>社团　代码</t>
    <phoneticPr fontId="11" type="noConversion"/>
  </si>
  <si>
    <t>——</t>
    <phoneticPr fontId="11" type="noConversion"/>
  </si>
  <si>
    <t>—</t>
    <phoneticPr fontId="11" type="noConversion"/>
  </si>
  <si>
    <t>（2）公共基础课
（不含思想政治课）</t>
    <phoneticPr fontId="11" type="noConversion"/>
  </si>
  <si>
    <t>学校类别（单选）：综合、师范、民族院校（ü）</t>
  </si>
  <si>
    <r>
      <t>m</t>
    </r>
    <r>
      <rPr>
        <vertAlign val="superscript"/>
        <sz val="12"/>
        <color indexed="8"/>
        <rFont val="仿宋"/>
        <family val="3"/>
        <charset val="134"/>
      </rPr>
      <t>2</t>
    </r>
    <r>
      <rPr>
        <sz val="12"/>
        <color indexed="8"/>
        <rFont val="仿宋"/>
        <family val="3"/>
        <charset val="134"/>
      </rPr>
      <t>/生</t>
    </r>
  </si>
  <si>
    <r>
      <t>主要办学经费来源（单选）：省级（）   地市级（</t>
    </r>
    <r>
      <rPr>
        <sz val="12"/>
        <color indexed="8"/>
        <rFont val="宋体"/>
        <family val="3"/>
        <charset val="134"/>
      </rPr>
      <t>√</t>
    </r>
    <r>
      <rPr>
        <sz val="12"/>
        <color indexed="8"/>
        <rFont val="仿宋"/>
        <family val="3"/>
        <charset val="134"/>
      </rPr>
      <t>）</t>
    </r>
  </si>
  <si>
    <r>
      <rPr>
        <b/>
        <sz val="15"/>
        <color theme="1"/>
        <rFont val="仿宋"/>
        <family val="3"/>
        <charset val="134"/>
      </rPr>
      <t>附件：</t>
    </r>
    <r>
      <rPr>
        <sz val="15"/>
        <color theme="1"/>
        <rFont val="仿宋"/>
        <family val="3"/>
        <charset val="134"/>
      </rPr>
      <t>广州科技贸易职业学院参与各社团的学生人数情况</t>
    </r>
    <r>
      <rPr>
        <sz val="10.5"/>
        <color theme="1"/>
        <rFont val="仿宋"/>
        <family val="3"/>
        <charset val="134"/>
      </rPr>
      <t> </t>
    </r>
    <phoneticPr fontId="11" type="noConversion"/>
  </si>
  <si>
    <t>自主创业比例</t>
    <phoneticPr fontId="11" type="noConversion"/>
  </si>
  <si>
    <t>已提供产生经济效益的企业出具的证明，并盖财务章。</t>
    <phoneticPr fontId="11" type="noConversion"/>
  </si>
  <si>
    <t>技术交易到款额</t>
    <phoneticPr fontId="11" type="noConversion"/>
  </si>
  <si>
    <t>学生组织名称</t>
    <phoneticPr fontId="11" type="noConversion"/>
  </si>
  <si>
    <t>一年级学生数量</t>
    <phoneticPr fontId="11" type="noConversion"/>
  </si>
  <si>
    <t>二年级学生数量</t>
    <phoneticPr fontId="11" type="noConversion"/>
  </si>
  <si>
    <t>艺术团</t>
    <phoneticPr fontId="11" type="noConversion"/>
  </si>
  <si>
    <t>礼仪队</t>
    <phoneticPr fontId="11" type="noConversion"/>
  </si>
  <si>
    <t>广播站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</si>
</sst>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_ "/>
    <numFmt numFmtId="178" formatCode="0_);[Red]\(0\)"/>
  </numFmts>
  <fonts count="20" x14ac:knownFonts="1">
    <font>
      <sz val="11"/>
      <color theme="1"/>
      <name val="宋体"/>
      <charset val="134"/>
      <scheme val="minor"/>
    </font>
    <font>
      <b/>
      <sz val="16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10.5"/>
      <color indexed="8"/>
      <name val="仿宋"/>
      <family val="3"/>
      <charset val="134"/>
    </font>
    <font>
      <sz val="12"/>
      <color indexed="8"/>
      <name val="仿宋"/>
      <family val="3"/>
      <charset val="134"/>
    </font>
    <font>
      <sz val="10"/>
      <color theme="1"/>
      <name val="Calibri"/>
      <family val="2"/>
    </font>
    <font>
      <sz val="11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sz val="10.5"/>
      <color theme="1"/>
      <name val="仿宋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5"/>
      <color theme="1"/>
      <name val="仿宋"/>
      <family val="3"/>
      <charset val="134"/>
    </font>
    <font>
      <vertAlign val="superscript"/>
      <sz val="12"/>
      <color indexed="8"/>
      <name val="仿宋"/>
      <family val="3"/>
      <charset val="134"/>
    </font>
    <font>
      <sz val="12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5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177" fontId="7" fillId="0" borderId="2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 indent="10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C1" workbookViewId="0">
      <selection activeCell="M6" sqref="M6"/>
    </sheetView>
  </sheetViews>
  <sheetFormatPr defaultColWidth="9" defaultRowHeight="14.4" x14ac:dyDescent="0.25"/>
  <cols>
    <col min="1" max="1" width="14.33203125" style="6" customWidth="1"/>
    <col min="2" max="2" width="29.88671875" style="6" customWidth="1"/>
    <col min="3" max="3" width="9" style="6"/>
    <col min="4" max="4" width="25.88671875" style="6" customWidth="1"/>
    <col min="5" max="5" width="10.88671875" style="6" customWidth="1"/>
    <col min="6" max="7" width="17.77734375" style="6" customWidth="1"/>
    <col min="8" max="16384" width="9" style="6"/>
  </cols>
  <sheetData>
    <row r="1" spans="1:7" ht="50.1" customHeight="1" x14ac:dyDescent="0.25">
      <c r="A1" s="46" t="s">
        <v>0</v>
      </c>
      <c r="B1" s="46"/>
      <c r="C1" s="46"/>
      <c r="D1" s="46"/>
      <c r="E1" s="46"/>
      <c r="F1" s="46"/>
      <c r="G1" s="46"/>
    </row>
    <row r="2" spans="1:7" ht="35.1" customHeight="1" x14ac:dyDescent="0.25">
      <c r="A2" s="10" t="s">
        <v>1</v>
      </c>
      <c r="B2" s="10" t="s">
        <v>2</v>
      </c>
      <c r="C2" s="47" t="s">
        <v>3</v>
      </c>
      <c r="D2" s="47"/>
      <c r="E2" s="13" t="s">
        <v>4</v>
      </c>
      <c r="F2" s="13" t="s">
        <v>5</v>
      </c>
      <c r="G2" s="13" t="s">
        <v>6</v>
      </c>
    </row>
    <row r="3" spans="1:7" ht="35.1" customHeight="1" x14ac:dyDescent="0.25">
      <c r="A3" s="48">
        <v>14065</v>
      </c>
      <c r="B3" s="48" t="s">
        <v>7</v>
      </c>
      <c r="C3" s="16">
        <v>1</v>
      </c>
      <c r="D3" s="11" t="s">
        <v>8</v>
      </c>
      <c r="E3" s="14" t="s">
        <v>9</v>
      </c>
      <c r="F3" s="28">
        <v>97.8</v>
      </c>
      <c r="G3" s="29">
        <v>95.65</v>
      </c>
    </row>
    <row r="4" spans="1:7" ht="35.1" customHeight="1" x14ac:dyDescent="0.25">
      <c r="A4" s="48"/>
      <c r="B4" s="48"/>
      <c r="C4" s="16">
        <v>2</v>
      </c>
      <c r="D4" s="11" t="s">
        <v>10</v>
      </c>
      <c r="E4" s="14" t="s">
        <v>11</v>
      </c>
      <c r="F4" s="28">
        <v>2842</v>
      </c>
      <c r="G4" s="43">
        <v>3093</v>
      </c>
    </row>
    <row r="5" spans="1:7" ht="35.1" customHeight="1" x14ac:dyDescent="0.25">
      <c r="A5" s="48"/>
      <c r="B5" s="48"/>
      <c r="C5" s="16">
        <v>3</v>
      </c>
      <c r="D5" s="11" t="s">
        <v>12</v>
      </c>
      <c r="E5" s="14" t="s">
        <v>9</v>
      </c>
      <c r="F5" s="28">
        <v>91.05</v>
      </c>
      <c r="G5" s="29">
        <v>78.23</v>
      </c>
    </row>
    <row r="6" spans="1:7" ht="35.1" customHeight="1" x14ac:dyDescent="0.25">
      <c r="A6" s="48"/>
      <c r="B6" s="48"/>
      <c r="C6" s="16">
        <v>4</v>
      </c>
      <c r="D6" s="11" t="s">
        <v>13</v>
      </c>
      <c r="E6" s="14" t="s">
        <v>9</v>
      </c>
      <c r="F6" s="28">
        <v>87.68</v>
      </c>
      <c r="G6" s="29">
        <v>90.8</v>
      </c>
    </row>
    <row r="7" spans="1:7" ht="35.1" customHeight="1" x14ac:dyDescent="0.25">
      <c r="A7" s="48"/>
      <c r="B7" s="48"/>
      <c r="C7" s="16">
        <v>5</v>
      </c>
      <c r="D7" s="11" t="s">
        <v>171</v>
      </c>
      <c r="E7" s="14" t="s">
        <v>9</v>
      </c>
      <c r="F7" s="30">
        <v>2.2999999999999998</v>
      </c>
      <c r="G7" s="29">
        <v>3.4</v>
      </c>
    </row>
    <row r="8" spans="1:7" ht="35.1" customHeight="1" x14ac:dyDescent="0.25">
      <c r="A8" s="48"/>
      <c r="B8" s="48"/>
      <c r="C8" s="16">
        <v>6</v>
      </c>
      <c r="D8" s="11" t="s">
        <v>14</v>
      </c>
      <c r="E8" s="14" t="s">
        <v>9</v>
      </c>
      <c r="F8" s="28">
        <v>91.26</v>
      </c>
      <c r="G8" s="29">
        <v>95.6</v>
      </c>
    </row>
    <row r="9" spans="1:7" ht="35.1" customHeight="1" x14ac:dyDescent="0.25">
      <c r="A9" s="48"/>
      <c r="B9" s="48"/>
      <c r="C9" s="16">
        <v>7</v>
      </c>
      <c r="D9" s="11" t="s">
        <v>15</v>
      </c>
      <c r="E9" s="14" t="s">
        <v>9</v>
      </c>
      <c r="F9" s="31">
        <v>68</v>
      </c>
      <c r="G9" s="43">
        <v>70</v>
      </c>
    </row>
  </sheetData>
  <mergeCells count="4">
    <mergeCell ref="A1:G1"/>
    <mergeCell ref="C2:D2"/>
    <mergeCell ref="A3:A9"/>
    <mergeCell ref="B3:B9"/>
  </mergeCells>
  <phoneticPr fontId="11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="85" zoomScaleNormal="85" workbookViewId="0">
      <selection activeCell="J62" sqref="J62"/>
    </sheetView>
  </sheetViews>
  <sheetFormatPr defaultColWidth="9" defaultRowHeight="14.4" x14ac:dyDescent="0.25"/>
  <cols>
    <col min="1" max="1" width="12.44140625" customWidth="1"/>
    <col min="2" max="2" width="29.109375" customWidth="1"/>
    <col min="3" max="3" width="6.6640625" customWidth="1"/>
    <col min="4" max="4" width="21.109375" customWidth="1"/>
    <col min="5" max="5" width="15.33203125" customWidth="1"/>
    <col min="6" max="9" width="12" customWidth="1"/>
    <col min="10" max="10" width="14.77734375" customWidth="1"/>
  </cols>
  <sheetData>
    <row r="1" spans="1:9" ht="50.1" customHeight="1" x14ac:dyDescent="0.25">
      <c r="A1" s="53" t="s">
        <v>16</v>
      </c>
      <c r="B1" s="53"/>
      <c r="C1" s="53"/>
      <c r="D1" s="53"/>
      <c r="E1" s="53"/>
      <c r="F1" s="53"/>
      <c r="G1" s="53"/>
      <c r="H1" s="53"/>
      <c r="I1" s="53"/>
    </row>
    <row r="2" spans="1:9" ht="24.9" customHeight="1" x14ac:dyDescent="0.25">
      <c r="A2" s="15" t="s">
        <v>1</v>
      </c>
      <c r="B2" s="15" t="s">
        <v>2</v>
      </c>
      <c r="C2" s="54" t="s">
        <v>3</v>
      </c>
      <c r="D2" s="54"/>
      <c r="E2" s="54"/>
      <c r="F2" s="15" t="s">
        <v>4</v>
      </c>
      <c r="G2" s="15" t="s">
        <v>17</v>
      </c>
      <c r="H2" s="15" t="s">
        <v>18</v>
      </c>
      <c r="I2" s="15" t="s">
        <v>19</v>
      </c>
    </row>
    <row r="3" spans="1:9" ht="24.9" customHeight="1" x14ac:dyDescent="0.25">
      <c r="A3" s="48">
        <v>14065</v>
      </c>
      <c r="B3" s="48" t="s">
        <v>7</v>
      </c>
      <c r="C3" s="14">
        <v>1</v>
      </c>
      <c r="D3" s="55" t="s">
        <v>20</v>
      </c>
      <c r="E3" s="55"/>
      <c r="F3" s="14" t="s">
        <v>21</v>
      </c>
      <c r="G3" s="42">
        <v>2655</v>
      </c>
      <c r="H3" s="42">
        <v>1574</v>
      </c>
      <c r="I3" s="23"/>
    </row>
    <row r="4" spans="1:9" ht="24.9" customHeight="1" x14ac:dyDescent="0.25">
      <c r="A4" s="48"/>
      <c r="B4" s="48"/>
      <c r="C4" s="48">
        <v>2</v>
      </c>
      <c r="D4" s="55" t="s">
        <v>22</v>
      </c>
      <c r="E4" s="55"/>
      <c r="F4" s="14" t="s">
        <v>23</v>
      </c>
      <c r="G4" s="42"/>
      <c r="H4" s="42"/>
      <c r="I4" s="23"/>
    </row>
    <row r="5" spans="1:9" ht="24.9" customHeight="1" x14ac:dyDescent="0.25">
      <c r="A5" s="48"/>
      <c r="B5" s="48"/>
      <c r="C5" s="48"/>
      <c r="D5" s="56" t="s">
        <v>24</v>
      </c>
      <c r="E5" s="23" t="s">
        <v>25</v>
      </c>
      <c r="F5" s="14" t="s">
        <v>26</v>
      </c>
      <c r="G5" s="42">
        <v>875</v>
      </c>
      <c r="H5" s="42">
        <v>289</v>
      </c>
      <c r="I5" s="23"/>
    </row>
    <row r="6" spans="1:9" ht="24.9" customHeight="1" x14ac:dyDescent="0.25">
      <c r="A6" s="48"/>
      <c r="B6" s="48"/>
      <c r="C6" s="48"/>
      <c r="D6" s="56"/>
      <c r="E6" s="23" t="s">
        <v>27</v>
      </c>
      <c r="F6" s="14" t="s">
        <v>9</v>
      </c>
      <c r="G6" s="24">
        <f>765/G5*100</f>
        <v>87.428571428571431</v>
      </c>
      <c r="H6" s="24">
        <f>217/H5*100</f>
        <v>75.086505190311414</v>
      </c>
      <c r="I6" s="23"/>
    </row>
    <row r="7" spans="1:9" ht="24.9" customHeight="1" x14ac:dyDescent="0.25">
      <c r="A7" s="48"/>
      <c r="B7" s="48"/>
      <c r="C7" s="48"/>
      <c r="D7" s="56" t="s">
        <v>28</v>
      </c>
      <c r="E7" s="23" t="s">
        <v>25</v>
      </c>
      <c r="F7" s="14" t="s">
        <v>26</v>
      </c>
      <c r="G7" s="42">
        <v>875</v>
      </c>
      <c r="H7" s="42">
        <v>289</v>
      </c>
      <c r="I7" s="23"/>
    </row>
    <row r="8" spans="1:9" ht="24.9" customHeight="1" x14ac:dyDescent="0.25">
      <c r="A8" s="48"/>
      <c r="B8" s="48"/>
      <c r="C8" s="48"/>
      <c r="D8" s="56"/>
      <c r="E8" s="23" t="s">
        <v>27</v>
      </c>
      <c r="F8" s="14" t="s">
        <v>9</v>
      </c>
      <c r="G8" s="24">
        <f>758/G7*100</f>
        <v>86.628571428571433</v>
      </c>
      <c r="H8" s="24">
        <f>209/H7*100</f>
        <v>72.318339100346023</v>
      </c>
      <c r="I8" s="23"/>
    </row>
    <row r="9" spans="1:9" ht="24.9" customHeight="1" x14ac:dyDescent="0.25">
      <c r="A9" s="48"/>
      <c r="B9" s="48"/>
      <c r="C9" s="48">
        <v>3</v>
      </c>
      <c r="D9" s="55" t="s">
        <v>29</v>
      </c>
      <c r="E9" s="55"/>
      <c r="F9" s="14" t="s">
        <v>23</v>
      </c>
      <c r="G9" s="42"/>
      <c r="H9" s="42"/>
      <c r="I9" s="23"/>
    </row>
    <row r="10" spans="1:9" ht="24.9" customHeight="1" x14ac:dyDescent="0.25">
      <c r="A10" s="48"/>
      <c r="B10" s="48"/>
      <c r="C10" s="48"/>
      <c r="D10" s="48" t="s">
        <v>30</v>
      </c>
      <c r="E10" s="23" t="s">
        <v>31</v>
      </c>
      <c r="F10" s="14" t="s">
        <v>32</v>
      </c>
      <c r="G10" s="42">
        <v>875</v>
      </c>
      <c r="H10" s="42">
        <v>289</v>
      </c>
      <c r="I10" s="23"/>
    </row>
    <row r="11" spans="1:9" ht="24.9" customHeight="1" x14ac:dyDescent="0.25">
      <c r="A11" s="48"/>
      <c r="B11" s="48"/>
      <c r="C11" s="48"/>
      <c r="D11" s="48"/>
      <c r="E11" s="23" t="s">
        <v>27</v>
      </c>
      <c r="F11" s="14" t="s">
        <v>9</v>
      </c>
      <c r="G11" s="24">
        <f>767/G10*100</f>
        <v>87.657142857142858</v>
      </c>
      <c r="H11" s="24">
        <f>224/H10*100</f>
        <v>77.508650519031136</v>
      </c>
      <c r="I11" s="23"/>
    </row>
    <row r="12" spans="1:9" ht="24.9" customHeight="1" x14ac:dyDescent="0.25">
      <c r="A12" s="48"/>
      <c r="B12" s="48"/>
      <c r="C12" s="48"/>
      <c r="D12" s="48" t="s">
        <v>166</v>
      </c>
      <c r="E12" s="23" t="s">
        <v>31</v>
      </c>
      <c r="F12" s="14" t="s">
        <v>32</v>
      </c>
      <c r="G12" s="42">
        <v>875</v>
      </c>
      <c r="H12" s="42">
        <v>289</v>
      </c>
      <c r="I12" s="23"/>
    </row>
    <row r="13" spans="1:9" ht="24.9" customHeight="1" x14ac:dyDescent="0.25">
      <c r="A13" s="48"/>
      <c r="B13" s="48"/>
      <c r="C13" s="48"/>
      <c r="D13" s="48"/>
      <c r="E13" s="23" t="s">
        <v>27</v>
      </c>
      <c r="F13" s="14" t="s">
        <v>9</v>
      </c>
      <c r="G13" s="24">
        <f>862/G12*100</f>
        <v>98.514285714285705</v>
      </c>
      <c r="H13" s="24">
        <f>281/H12*100</f>
        <v>97.231833910034609</v>
      </c>
      <c r="I13" s="23"/>
    </row>
    <row r="14" spans="1:9" ht="24.9" customHeight="1" x14ac:dyDescent="0.25">
      <c r="A14" s="48"/>
      <c r="B14" s="48"/>
      <c r="C14" s="48"/>
      <c r="D14" s="48" t="s">
        <v>33</v>
      </c>
      <c r="E14" s="23" t="s">
        <v>31</v>
      </c>
      <c r="F14" s="14" t="s">
        <v>32</v>
      </c>
      <c r="G14" s="42">
        <v>875</v>
      </c>
      <c r="H14" s="42">
        <v>289</v>
      </c>
      <c r="I14" s="23"/>
    </row>
    <row r="15" spans="1:9" ht="24.9" customHeight="1" x14ac:dyDescent="0.25">
      <c r="A15" s="48"/>
      <c r="B15" s="48"/>
      <c r="C15" s="48"/>
      <c r="D15" s="48"/>
      <c r="E15" s="23" t="s">
        <v>27</v>
      </c>
      <c r="F15" s="14" t="s">
        <v>9</v>
      </c>
      <c r="G15" s="24">
        <f>864/G14*100</f>
        <v>98.742857142857147</v>
      </c>
      <c r="H15" s="24">
        <f>274/H14*100</f>
        <v>94.809688581314873</v>
      </c>
      <c r="I15" s="23"/>
    </row>
    <row r="16" spans="1:9" ht="24.9" customHeight="1" x14ac:dyDescent="0.25">
      <c r="A16" s="48"/>
      <c r="B16" s="48"/>
      <c r="C16" s="48">
        <v>4</v>
      </c>
      <c r="D16" s="55" t="s">
        <v>34</v>
      </c>
      <c r="E16" s="55"/>
      <c r="F16" s="14" t="s">
        <v>23</v>
      </c>
      <c r="G16" s="42"/>
      <c r="H16" s="42"/>
      <c r="I16" s="23"/>
    </row>
    <row r="17" spans="1:10" ht="24.9" customHeight="1" x14ac:dyDescent="0.25">
      <c r="A17" s="48"/>
      <c r="B17" s="48"/>
      <c r="C17" s="48"/>
      <c r="D17" s="48" t="s">
        <v>35</v>
      </c>
      <c r="E17" s="23" t="s">
        <v>25</v>
      </c>
      <c r="F17" s="14" t="s">
        <v>26</v>
      </c>
      <c r="G17" s="42">
        <v>875</v>
      </c>
      <c r="H17" s="42">
        <v>289</v>
      </c>
      <c r="I17" s="23"/>
    </row>
    <row r="18" spans="1:10" ht="24.9" customHeight="1" x14ac:dyDescent="0.25">
      <c r="A18" s="48"/>
      <c r="B18" s="48"/>
      <c r="C18" s="48"/>
      <c r="D18" s="48"/>
      <c r="E18" s="23" t="s">
        <v>27</v>
      </c>
      <c r="F18" s="14" t="s">
        <v>9</v>
      </c>
      <c r="G18" s="24">
        <f>852/G17*100</f>
        <v>97.371428571428581</v>
      </c>
      <c r="H18" s="24">
        <f>275/H17*100</f>
        <v>95.155709342560556</v>
      </c>
      <c r="I18" s="23"/>
    </row>
    <row r="19" spans="1:10" ht="24.9" customHeight="1" x14ac:dyDescent="0.25">
      <c r="A19" s="48"/>
      <c r="B19" s="48"/>
      <c r="C19" s="48"/>
      <c r="D19" s="48" t="s">
        <v>36</v>
      </c>
      <c r="E19" s="23" t="s">
        <v>25</v>
      </c>
      <c r="F19" s="14" t="s">
        <v>26</v>
      </c>
      <c r="G19" s="14">
        <v>875</v>
      </c>
      <c r="H19" s="14">
        <v>289</v>
      </c>
      <c r="I19" s="23"/>
    </row>
    <row r="20" spans="1:10" ht="24.9" customHeight="1" x14ac:dyDescent="0.25">
      <c r="A20" s="48"/>
      <c r="B20" s="48"/>
      <c r="C20" s="48"/>
      <c r="D20" s="48"/>
      <c r="E20" s="23" t="s">
        <v>27</v>
      </c>
      <c r="F20" s="14" t="s">
        <v>9</v>
      </c>
      <c r="G20" s="24">
        <f>771/G19*100</f>
        <v>88.114285714285714</v>
      </c>
      <c r="H20" s="24">
        <f>226/H19*100</f>
        <v>78.200692041522487</v>
      </c>
      <c r="I20" s="23"/>
    </row>
    <row r="21" spans="1:10" ht="24.9" customHeight="1" x14ac:dyDescent="0.25">
      <c r="A21" s="48"/>
      <c r="B21" s="48"/>
      <c r="C21" s="48"/>
      <c r="D21" s="48" t="s">
        <v>37</v>
      </c>
      <c r="E21" s="23" t="s">
        <v>25</v>
      </c>
      <c r="F21" s="14" t="s">
        <v>26</v>
      </c>
      <c r="G21" s="14">
        <v>875</v>
      </c>
      <c r="H21" s="14">
        <v>289</v>
      </c>
      <c r="I21" s="23"/>
    </row>
    <row r="22" spans="1:10" ht="24.9" customHeight="1" x14ac:dyDescent="0.25">
      <c r="A22" s="48"/>
      <c r="B22" s="48"/>
      <c r="C22" s="48"/>
      <c r="D22" s="48"/>
      <c r="E22" s="23" t="s">
        <v>27</v>
      </c>
      <c r="F22" s="14" t="s">
        <v>9</v>
      </c>
      <c r="G22" s="24">
        <f>787/G21*100</f>
        <v>89.94285714285715</v>
      </c>
      <c r="H22" s="24">
        <f>234/H21*100</f>
        <v>80.968858131487892</v>
      </c>
      <c r="I22" s="23"/>
    </row>
    <row r="23" spans="1:10" ht="24.9" customHeight="1" x14ac:dyDescent="0.25">
      <c r="A23" s="48"/>
      <c r="B23" s="48"/>
      <c r="C23" s="14">
        <v>5</v>
      </c>
      <c r="D23" s="55" t="s">
        <v>38</v>
      </c>
      <c r="E23" s="55"/>
      <c r="F23" s="14" t="s">
        <v>39</v>
      </c>
      <c r="G23" s="44">
        <v>282</v>
      </c>
      <c r="H23" s="44">
        <v>56</v>
      </c>
      <c r="I23" s="23"/>
    </row>
    <row r="24" spans="1:10" ht="24.9" customHeight="1" x14ac:dyDescent="0.25">
      <c r="A24" s="48"/>
      <c r="B24" s="48"/>
      <c r="C24" s="48">
        <v>6</v>
      </c>
      <c r="D24" s="55" t="s">
        <v>40</v>
      </c>
      <c r="E24" s="55"/>
      <c r="F24" s="14" t="s">
        <v>23</v>
      </c>
      <c r="G24" s="44">
        <v>63.69</v>
      </c>
      <c r="H24" s="44">
        <v>26.62</v>
      </c>
      <c r="I24" s="23"/>
    </row>
    <row r="25" spans="1:10" ht="24.9" customHeight="1" x14ac:dyDescent="0.25">
      <c r="A25" s="48"/>
      <c r="B25" s="48"/>
      <c r="C25" s="48"/>
      <c r="D25" s="55" t="s">
        <v>41</v>
      </c>
      <c r="E25" s="55"/>
      <c r="F25" s="14" t="s">
        <v>42</v>
      </c>
      <c r="G25" s="44">
        <v>32</v>
      </c>
      <c r="H25" s="44">
        <v>32</v>
      </c>
      <c r="I25" s="23"/>
    </row>
    <row r="26" spans="1:10" ht="89.25" customHeight="1" x14ac:dyDescent="0.25">
      <c r="A26" s="48"/>
      <c r="B26" s="48"/>
      <c r="C26" s="48"/>
      <c r="D26" s="57" t="s">
        <v>43</v>
      </c>
      <c r="E26" s="58"/>
      <c r="F26" s="14" t="s">
        <v>21</v>
      </c>
      <c r="G26" s="44">
        <v>1691</v>
      </c>
      <c r="H26" s="44">
        <v>419</v>
      </c>
      <c r="I26" s="23" t="s">
        <v>44</v>
      </c>
    </row>
    <row r="28" spans="1:10" ht="19.2" x14ac:dyDescent="0.25">
      <c r="C28" s="49" t="s">
        <v>170</v>
      </c>
      <c r="D28" s="49"/>
      <c r="E28" s="49"/>
      <c r="F28" s="49"/>
      <c r="G28" s="49"/>
      <c r="H28" s="49"/>
      <c r="I28" s="50"/>
      <c r="J28" s="50"/>
    </row>
    <row r="29" spans="1:10" ht="48" customHeight="1" x14ac:dyDescent="0.25">
      <c r="C29" s="38" t="s">
        <v>163</v>
      </c>
      <c r="D29" s="52" t="s">
        <v>174</v>
      </c>
      <c r="E29" s="52"/>
      <c r="F29" s="45" t="s">
        <v>175</v>
      </c>
      <c r="G29" s="45" t="s">
        <v>176</v>
      </c>
      <c r="H29" s="45" t="s">
        <v>45</v>
      </c>
      <c r="I29" s="35"/>
      <c r="J29" s="34"/>
    </row>
    <row r="30" spans="1:10" s="12" customFormat="1" ht="24.9" customHeight="1" x14ac:dyDescent="0.25">
      <c r="C30" s="21" t="s">
        <v>46</v>
      </c>
      <c r="D30" s="51" t="s">
        <v>47</v>
      </c>
      <c r="E30" s="51"/>
      <c r="F30" s="37">
        <v>67</v>
      </c>
      <c r="G30" s="37">
        <v>17</v>
      </c>
      <c r="H30" s="22">
        <v>84</v>
      </c>
      <c r="I30" s="36"/>
    </row>
    <row r="31" spans="1:10" s="12" customFormat="1" ht="24.9" customHeight="1" x14ac:dyDescent="0.25">
      <c r="C31" s="21" t="s">
        <v>48</v>
      </c>
      <c r="D31" s="51" t="s">
        <v>49</v>
      </c>
      <c r="E31" s="51"/>
      <c r="F31" s="37">
        <v>34</v>
      </c>
      <c r="G31" s="37">
        <v>12</v>
      </c>
      <c r="H31" s="22">
        <v>46</v>
      </c>
      <c r="I31" s="36"/>
    </row>
    <row r="32" spans="1:10" s="12" customFormat="1" ht="24.9" customHeight="1" x14ac:dyDescent="0.25">
      <c r="C32" s="21" t="s">
        <v>50</v>
      </c>
      <c r="D32" s="51" t="s">
        <v>51</v>
      </c>
      <c r="E32" s="51"/>
      <c r="F32" s="37">
        <v>73</v>
      </c>
      <c r="G32" s="37">
        <v>13</v>
      </c>
      <c r="H32" s="22">
        <v>86</v>
      </c>
      <c r="I32" s="36"/>
    </row>
    <row r="33" spans="3:9" s="12" customFormat="1" ht="24.9" customHeight="1" x14ac:dyDescent="0.25">
      <c r="C33" s="21" t="s">
        <v>52</v>
      </c>
      <c r="D33" s="51" t="s">
        <v>53</v>
      </c>
      <c r="E33" s="51"/>
      <c r="F33" s="37">
        <v>32</v>
      </c>
      <c r="G33" s="37">
        <v>13</v>
      </c>
      <c r="H33" s="22">
        <v>45</v>
      </c>
      <c r="I33" s="36"/>
    </row>
    <row r="34" spans="3:9" s="12" customFormat="1" ht="24.9" customHeight="1" x14ac:dyDescent="0.25">
      <c r="C34" s="21" t="s">
        <v>54</v>
      </c>
      <c r="D34" s="51" t="s">
        <v>55</v>
      </c>
      <c r="E34" s="51"/>
      <c r="F34" s="37">
        <v>53</v>
      </c>
      <c r="G34" s="37">
        <v>12</v>
      </c>
      <c r="H34" s="22">
        <v>65</v>
      </c>
      <c r="I34" s="36"/>
    </row>
    <row r="35" spans="3:9" s="12" customFormat="1" ht="24.9" customHeight="1" x14ac:dyDescent="0.25">
      <c r="C35" s="21" t="s">
        <v>56</v>
      </c>
      <c r="D35" s="51" t="s">
        <v>57</v>
      </c>
      <c r="E35" s="51"/>
      <c r="F35" s="37">
        <v>62</v>
      </c>
      <c r="G35" s="37">
        <v>15</v>
      </c>
      <c r="H35" s="22">
        <v>77</v>
      </c>
      <c r="I35" s="36"/>
    </row>
    <row r="36" spans="3:9" s="12" customFormat="1" ht="24.9" customHeight="1" x14ac:dyDescent="0.25">
      <c r="C36" s="21" t="s">
        <v>58</v>
      </c>
      <c r="D36" s="51" t="s">
        <v>59</v>
      </c>
      <c r="E36" s="51"/>
      <c r="F36" s="37">
        <v>24</v>
      </c>
      <c r="G36" s="37">
        <v>15</v>
      </c>
      <c r="H36" s="22">
        <v>39</v>
      </c>
      <c r="I36" s="36"/>
    </row>
    <row r="37" spans="3:9" s="12" customFormat="1" ht="24.9" customHeight="1" x14ac:dyDescent="0.25">
      <c r="C37" s="21" t="s">
        <v>60</v>
      </c>
      <c r="D37" s="51" t="s">
        <v>61</v>
      </c>
      <c r="E37" s="51"/>
      <c r="F37" s="37">
        <v>31</v>
      </c>
      <c r="G37" s="37">
        <v>10</v>
      </c>
      <c r="H37" s="22">
        <v>41</v>
      </c>
      <c r="I37" s="36"/>
    </row>
    <row r="38" spans="3:9" s="12" customFormat="1" ht="24.9" customHeight="1" x14ac:dyDescent="0.25">
      <c r="C38" s="21" t="s">
        <v>62</v>
      </c>
      <c r="D38" s="51" t="s">
        <v>63</v>
      </c>
      <c r="E38" s="51"/>
      <c r="F38" s="37">
        <v>85</v>
      </c>
      <c r="G38" s="37">
        <v>13</v>
      </c>
      <c r="H38" s="22">
        <v>98</v>
      </c>
      <c r="I38" s="36"/>
    </row>
    <row r="39" spans="3:9" s="12" customFormat="1" ht="24.9" customHeight="1" x14ac:dyDescent="0.25">
      <c r="C39" s="21" t="s">
        <v>64</v>
      </c>
      <c r="D39" s="51" t="s">
        <v>65</v>
      </c>
      <c r="E39" s="51"/>
      <c r="F39" s="37">
        <v>45</v>
      </c>
      <c r="G39" s="37">
        <v>17</v>
      </c>
      <c r="H39" s="22">
        <v>62</v>
      </c>
      <c r="I39" s="36"/>
    </row>
    <row r="40" spans="3:9" s="12" customFormat="1" ht="24.9" customHeight="1" x14ac:dyDescent="0.25">
      <c r="C40" s="21" t="s">
        <v>66</v>
      </c>
      <c r="D40" s="51" t="s">
        <v>67</v>
      </c>
      <c r="E40" s="51"/>
      <c r="F40" s="37">
        <v>35</v>
      </c>
      <c r="G40" s="37">
        <v>8</v>
      </c>
      <c r="H40" s="22">
        <v>43</v>
      </c>
      <c r="I40" s="36"/>
    </row>
    <row r="41" spans="3:9" s="12" customFormat="1" ht="24.9" customHeight="1" x14ac:dyDescent="0.25">
      <c r="C41" s="21" t="s">
        <v>68</v>
      </c>
      <c r="D41" s="51" t="s">
        <v>69</v>
      </c>
      <c r="E41" s="51"/>
      <c r="F41" s="37">
        <v>38</v>
      </c>
      <c r="G41" s="37">
        <v>7</v>
      </c>
      <c r="H41" s="22">
        <v>45</v>
      </c>
      <c r="I41" s="36"/>
    </row>
    <row r="42" spans="3:9" s="12" customFormat="1" ht="24.9" customHeight="1" x14ac:dyDescent="0.25">
      <c r="C42" s="21" t="s">
        <v>70</v>
      </c>
      <c r="D42" s="51" t="s">
        <v>71</v>
      </c>
      <c r="E42" s="51"/>
      <c r="F42" s="37">
        <v>51</v>
      </c>
      <c r="G42" s="37">
        <v>14</v>
      </c>
      <c r="H42" s="22">
        <v>65</v>
      </c>
      <c r="I42" s="36"/>
    </row>
    <row r="43" spans="3:9" s="12" customFormat="1" ht="24.9" customHeight="1" x14ac:dyDescent="0.25">
      <c r="C43" s="21" t="s">
        <v>72</v>
      </c>
      <c r="D43" s="51" t="s">
        <v>73</v>
      </c>
      <c r="E43" s="51"/>
      <c r="F43" s="37">
        <v>49</v>
      </c>
      <c r="G43" s="37">
        <v>8</v>
      </c>
      <c r="H43" s="22">
        <v>57</v>
      </c>
      <c r="I43" s="36"/>
    </row>
    <row r="44" spans="3:9" s="12" customFormat="1" ht="24.9" customHeight="1" x14ac:dyDescent="0.25">
      <c r="C44" s="21" t="s">
        <v>74</v>
      </c>
      <c r="D44" s="51" t="s">
        <v>75</v>
      </c>
      <c r="E44" s="51"/>
      <c r="F44" s="37">
        <v>33</v>
      </c>
      <c r="G44" s="37">
        <v>10</v>
      </c>
      <c r="H44" s="22">
        <v>43</v>
      </c>
      <c r="I44" s="36"/>
    </row>
    <row r="45" spans="3:9" s="12" customFormat="1" ht="24.9" customHeight="1" x14ac:dyDescent="0.25">
      <c r="C45" s="21" t="s">
        <v>76</v>
      </c>
      <c r="D45" s="51" t="s">
        <v>77</v>
      </c>
      <c r="E45" s="51"/>
      <c r="F45" s="37">
        <v>56</v>
      </c>
      <c r="G45" s="37">
        <v>6</v>
      </c>
      <c r="H45" s="22">
        <v>62</v>
      </c>
      <c r="I45" s="36"/>
    </row>
    <row r="46" spans="3:9" s="12" customFormat="1" ht="24.9" customHeight="1" x14ac:dyDescent="0.25">
      <c r="C46" s="21" t="s">
        <v>78</v>
      </c>
      <c r="D46" s="51" t="s">
        <v>79</v>
      </c>
      <c r="E46" s="51"/>
      <c r="F46" s="37">
        <v>30</v>
      </c>
      <c r="G46" s="37">
        <v>10</v>
      </c>
      <c r="H46" s="22">
        <v>40</v>
      </c>
      <c r="I46" s="36"/>
    </row>
    <row r="47" spans="3:9" s="12" customFormat="1" ht="24.9" customHeight="1" x14ac:dyDescent="0.25">
      <c r="C47" s="21" t="s">
        <v>80</v>
      </c>
      <c r="D47" s="51" t="s">
        <v>81</v>
      </c>
      <c r="E47" s="51"/>
      <c r="F47" s="37">
        <v>34</v>
      </c>
      <c r="G47" s="37">
        <v>12</v>
      </c>
      <c r="H47" s="22">
        <v>46</v>
      </c>
      <c r="I47" s="36"/>
    </row>
    <row r="48" spans="3:9" s="12" customFormat="1" ht="24.9" customHeight="1" x14ac:dyDescent="0.25">
      <c r="C48" s="21" t="s">
        <v>82</v>
      </c>
      <c r="D48" s="51" t="s">
        <v>83</v>
      </c>
      <c r="E48" s="51"/>
      <c r="F48" s="37">
        <v>70</v>
      </c>
      <c r="G48" s="37">
        <v>5</v>
      </c>
      <c r="H48" s="22">
        <v>75</v>
      </c>
      <c r="I48" s="36"/>
    </row>
    <row r="49" spans="3:9" s="12" customFormat="1" ht="24.9" customHeight="1" x14ac:dyDescent="0.25">
      <c r="C49" s="21" t="s">
        <v>84</v>
      </c>
      <c r="D49" s="51" t="s">
        <v>85</v>
      </c>
      <c r="E49" s="51"/>
      <c r="F49" s="37">
        <v>19</v>
      </c>
      <c r="G49" s="37">
        <v>5</v>
      </c>
      <c r="H49" s="22">
        <v>24</v>
      </c>
      <c r="I49" s="36"/>
    </row>
    <row r="50" spans="3:9" s="12" customFormat="1" ht="24.9" customHeight="1" x14ac:dyDescent="0.25">
      <c r="C50" s="21" t="s">
        <v>86</v>
      </c>
      <c r="D50" s="51" t="s">
        <v>87</v>
      </c>
      <c r="E50" s="51"/>
      <c r="F50" s="37">
        <v>39</v>
      </c>
      <c r="G50" s="37">
        <v>13</v>
      </c>
      <c r="H50" s="22">
        <v>52</v>
      </c>
      <c r="I50" s="36"/>
    </row>
    <row r="51" spans="3:9" s="12" customFormat="1" ht="24.9" customHeight="1" x14ac:dyDescent="0.25">
      <c r="C51" s="21" t="s">
        <v>88</v>
      </c>
      <c r="D51" s="51" t="s">
        <v>89</v>
      </c>
      <c r="E51" s="51"/>
      <c r="F51" s="37">
        <v>34</v>
      </c>
      <c r="G51" s="37">
        <v>7</v>
      </c>
      <c r="H51" s="22">
        <v>41</v>
      </c>
      <c r="I51" s="36"/>
    </row>
    <row r="52" spans="3:9" s="12" customFormat="1" ht="24.9" customHeight="1" x14ac:dyDescent="0.25">
      <c r="C52" s="21" t="s">
        <v>90</v>
      </c>
      <c r="D52" s="51" t="s">
        <v>91</v>
      </c>
      <c r="E52" s="51"/>
      <c r="F52" s="37">
        <v>36</v>
      </c>
      <c r="G52" s="37">
        <v>14</v>
      </c>
      <c r="H52" s="22">
        <v>50</v>
      </c>
      <c r="I52" s="36"/>
    </row>
    <row r="53" spans="3:9" s="12" customFormat="1" ht="24.9" customHeight="1" x14ac:dyDescent="0.25">
      <c r="C53" s="21" t="s">
        <v>92</v>
      </c>
      <c r="D53" s="51" t="s">
        <v>93</v>
      </c>
      <c r="E53" s="51"/>
      <c r="F53" s="37">
        <v>60</v>
      </c>
      <c r="G53" s="37">
        <v>13</v>
      </c>
      <c r="H53" s="22">
        <v>73</v>
      </c>
      <c r="I53" s="36"/>
    </row>
    <row r="54" spans="3:9" s="12" customFormat="1" ht="24.9" customHeight="1" x14ac:dyDescent="0.25">
      <c r="C54" s="21" t="s">
        <v>94</v>
      </c>
      <c r="D54" s="51" t="s">
        <v>95</v>
      </c>
      <c r="E54" s="51"/>
      <c r="F54" s="37">
        <v>72</v>
      </c>
      <c r="G54" s="37">
        <v>15</v>
      </c>
      <c r="H54" s="22">
        <v>87</v>
      </c>
      <c r="I54" s="36"/>
    </row>
    <row r="55" spans="3:9" s="12" customFormat="1" ht="24.9" customHeight="1" x14ac:dyDescent="0.25">
      <c r="C55" s="21" t="s">
        <v>96</v>
      </c>
      <c r="D55" s="51" t="s">
        <v>97</v>
      </c>
      <c r="E55" s="51"/>
      <c r="F55" s="37">
        <v>49</v>
      </c>
      <c r="G55" s="37">
        <v>8</v>
      </c>
      <c r="H55" s="22">
        <v>57</v>
      </c>
      <c r="I55" s="36"/>
    </row>
    <row r="56" spans="3:9" s="12" customFormat="1" ht="24.9" customHeight="1" x14ac:dyDescent="0.25">
      <c r="C56" s="21" t="s">
        <v>98</v>
      </c>
      <c r="D56" s="51" t="s">
        <v>99</v>
      </c>
      <c r="E56" s="51"/>
      <c r="F56" s="37">
        <v>42</v>
      </c>
      <c r="G56" s="37">
        <v>10</v>
      </c>
      <c r="H56" s="22">
        <v>52</v>
      </c>
      <c r="I56" s="36"/>
    </row>
    <row r="57" spans="3:9" s="12" customFormat="1" ht="24.9" customHeight="1" x14ac:dyDescent="0.25">
      <c r="C57" s="21" t="s">
        <v>100</v>
      </c>
      <c r="D57" s="51" t="s">
        <v>101</v>
      </c>
      <c r="E57" s="51"/>
      <c r="F57" s="37">
        <v>12</v>
      </c>
      <c r="G57" s="37">
        <v>6</v>
      </c>
      <c r="H57" s="22">
        <v>18</v>
      </c>
      <c r="I57" s="36"/>
    </row>
    <row r="58" spans="3:9" s="12" customFormat="1" ht="24.9" customHeight="1" x14ac:dyDescent="0.25">
      <c r="C58" s="21" t="s">
        <v>102</v>
      </c>
      <c r="D58" s="51" t="s">
        <v>103</v>
      </c>
      <c r="E58" s="51"/>
      <c r="F58" s="37">
        <v>38</v>
      </c>
      <c r="G58" s="37">
        <v>13</v>
      </c>
      <c r="H58" s="22">
        <v>51</v>
      </c>
      <c r="I58" s="36"/>
    </row>
    <row r="59" spans="3:9" ht="17.399999999999999" x14ac:dyDescent="0.25">
      <c r="C59" s="21">
        <v>30</v>
      </c>
      <c r="D59" s="51" t="s">
        <v>177</v>
      </c>
      <c r="E59" s="51"/>
      <c r="F59" s="37">
        <v>257</v>
      </c>
      <c r="G59" s="37">
        <v>63</v>
      </c>
      <c r="H59" s="22">
        <v>320</v>
      </c>
    </row>
    <row r="60" spans="3:9" ht="17.399999999999999" x14ac:dyDescent="0.25">
      <c r="C60" s="21">
        <v>31</v>
      </c>
      <c r="D60" s="51" t="s">
        <v>178</v>
      </c>
      <c r="E60" s="51"/>
      <c r="F60" s="37">
        <v>80</v>
      </c>
      <c r="G60" s="37">
        <v>18</v>
      </c>
      <c r="H60" s="22">
        <v>98</v>
      </c>
    </row>
    <row r="61" spans="3:9" ht="17.399999999999999" x14ac:dyDescent="0.25">
      <c r="C61" s="21">
        <v>32</v>
      </c>
      <c r="D61" s="51" t="s">
        <v>179</v>
      </c>
      <c r="E61" s="51"/>
      <c r="F61" s="37">
        <v>51</v>
      </c>
      <c r="G61" s="37">
        <v>17</v>
      </c>
      <c r="H61" s="22">
        <v>86</v>
      </c>
    </row>
  </sheetData>
  <mergeCells count="58">
    <mergeCell ref="D59:E59"/>
    <mergeCell ref="D60:E60"/>
    <mergeCell ref="D61:E61"/>
    <mergeCell ref="C16:C22"/>
    <mergeCell ref="C24:C26"/>
    <mergeCell ref="D5:D6"/>
    <mergeCell ref="D7:D8"/>
    <mergeCell ref="D10:D11"/>
    <mergeCell ref="D12:D13"/>
    <mergeCell ref="D14:D15"/>
    <mergeCell ref="D17:D18"/>
    <mergeCell ref="D19:D20"/>
    <mergeCell ref="D21:D22"/>
    <mergeCell ref="D26:E26"/>
    <mergeCell ref="D29:E29"/>
    <mergeCell ref="D30:E30"/>
    <mergeCell ref="D31:E31"/>
    <mergeCell ref="A1:I1"/>
    <mergeCell ref="C2:E2"/>
    <mergeCell ref="D3:E3"/>
    <mergeCell ref="D4:E4"/>
    <mergeCell ref="D9:E9"/>
    <mergeCell ref="D16:E16"/>
    <mergeCell ref="D23:E23"/>
    <mergeCell ref="D24:E24"/>
    <mergeCell ref="D25:E25"/>
    <mergeCell ref="A3:A26"/>
    <mergeCell ref="B3:B26"/>
    <mergeCell ref="C4:C8"/>
    <mergeCell ref="C9:C15"/>
    <mergeCell ref="D35:E35"/>
    <mergeCell ref="D36:E36"/>
    <mergeCell ref="D37:E37"/>
    <mergeCell ref="D32:E32"/>
    <mergeCell ref="D33:E33"/>
    <mergeCell ref="D34:E34"/>
    <mergeCell ref="D41:E41"/>
    <mergeCell ref="D42:E42"/>
    <mergeCell ref="D43:E43"/>
    <mergeCell ref="D38:E38"/>
    <mergeCell ref="D39:E39"/>
    <mergeCell ref="D40:E40"/>
    <mergeCell ref="C28:J28"/>
    <mergeCell ref="D56:E56"/>
    <mergeCell ref="D57:E57"/>
    <mergeCell ref="D58:E58"/>
    <mergeCell ref="D53:E53"/>
    <mergeCell ref="D54:E54"/>
    <mergeCell ref="D55:E55"/>
    <mergeCell ref="D50:E50"/>
    <mergeCell ref="D51:E51"/>
    <mergeCell ref="D52:E52"/>
    <mergeCell ref="D47:E47"/>
    <mergeCell ref="D48:E48"/>
    <mergeCell ref="D49:E49"/>
    <mergeCell ref="D44:E44"/>
    <mergeCell ref="D45:E45"/>
    <mergeCell ref="D46:E4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C1" workbookViewId="0">
      <selection activeCell="C2" sqref="A2:XFD16"/>
    </sheetView>
  </sheetViews>
  <sheetFormatPr defaultColWidth="9" defaultRowHeight="15.6" x14ac:dyDescent="0.25"/>
  <cols>
    <col min="1" max="1" width="14.33203125" style="9" customWidth="1"/>
    <col min="2" max="2" width="29.88671875" style="9" customWidth="1"/>
    <col min="3" max="3" width="9" style="9"/>
    <col min="4" max="4" width="35.21875" style="9" customWidth="1"/>
    <col min="5" max="7" width="13.109375" style="9" customWidth="1"/>
    <col min="8" max="16384" width="9" style="9"/>
  </cols>
  <sheetData>
    <row r="1" spans="1:7" ht="50.1" customHeight="1" x14ac:dyDescent="0.25">
      <c r="A1" s="46" t="s">
        <v>104</v>
      </c>
      <c r="B1" s="46"/>
      <c r="C1" s="46"/>
      <c r="D1" s="46"/>
      <c r="E1" s="46"/>
      <c r="F1" s="46"/>
      <c r="G1" s="46"/>
    </row>
    <row r="2" spans="1:7" ht="27.9" customHeight="1" x14ac:dyDescent="0.25">
      <c r="A2" s="25" t="s">
        <v>1</v>
      </c>
      <c r="B2" s="25" t="s">
        <v>2</v>
      </c>
      <c r="C2" s="62" t="s">
        <v>3</v>
      </c>
      <c r="D2" s="62"/>
      <c r="E2" s="20" t="s">
        <v>4</v>
      </c>
      <c r="F2" s="20" t="s">
        <v>5</v>
      </c>
      <c r="G2" s="20" t="s">
        <v>6</v>
      </c>
    </row>
    <row r="3" spans="1:7" ht="27.9" customHeight="1" x14ac:dyDescent="0.25">
      <c r="A3" s="60">
        <v>14065</v>
      </c>
      <c r="B3" s="60" t="s">
        <v>7</v>
      </c>
      <c r="C3" s="2">
        <v>1</v>
      </c>
      <c r="D3" s="18" t="s">
        <v>105</v>
      </c>
      <c r="E3" s="19" t="s">
        <v>23</v>
      </c>
      <c r="F3" s="26">
        <v>21.47</v>
      </c>
      <c r="G3" s="26">
        <v>21.55</v>
      </c>
    </row>
    <row r="4" spans="1:7" ht="27.9" customHeight="1" x14ac:dyDescent="0.25">
      <c r="A4" s="60"/>
      <c r="B4" s="60"/>
      <c r="C4" s="2">
        <v>2</v>
      </c>
      <c r="D4" s="18" t="s">
        <v>106</v>
      </c>
      <c r="E4" s="19" t="s">
        <v>9</v>
      </c>
      <c r="F4" s="26">
        <v>81.08</v>
      </c>
      <c r="G4" s="27">
        <v>75.5</v>
      </c>
    </row>
    <row r="5" spans="1:7" ht="27.9" customHeight="1" x14ac:dyDescent="0.25">
      <c r="A5" s="60"/>
      <c r="B5" s="60"/>
      <c r="C5" s="2">
        <v>3</v>
      </c>
      <c r="D5" s="18" t="s">
        <v>107</v>
      </c>
      <c r="E5" s="19" t="s">
        <v>108</v>
      </c>
      <c r="F5" s="2">
        <v>5295.92</v>
      </c>
      <c r="G5" s="2">
        <v>6593.08</v>
      </c>
    </row>
    <row r="6" spans="1:7" ht="27.9" customHeight="1" x14ac:dyDescent="0.25">
      <c r="A6" s="60"/>
      <c r="B6" s="60"/>
      <c r="C6" s="2">
        <v>4</v>
      </c>
      <c r="D6" s="18" t="s">
        <v>109</v>
      </c>
      <c r="E6" s="19" t="s">
        <v>168</v>
      </c>
      <c r="F6" s="2">
        <v>10.88</v>
      </c>
      <c r="G6" s="2">
        <v>12.29</v>
      </c>
    </row>
    <row r="7" spans="1:7" ht="27.9" customHeight="1" x14ac:dyDescent="0.25">
      <c r="A7" s="60"/>
      <c r="B7" s="60"/>
      <c r="C7" s="2">
        <v>5</v>
      </c>
      <c r="D7" s="18" t="s">
        <v>110</v>
      </c>
      <c r="E7" s="19" t="s">
        <v>111</v>
      </c>
      <c r="F7" s="26">
        <v>2.86</v>
      </c>
      <c r="G7" s="26">
        <v>1.57</v>
      </c>
    </row>
    <row r="8" spans="1:7" ht="27.9" customHeight="1" x14ac:dyDescent="0.25">
      <c r="A8" s="60"/>
      <c r="B8" s="60"/>
      <c r="C8" s="2">
        <v>6</v>
      </c>
      <c r="D8" s="18" t="s">
        <v>112</v>
      </c>
      <c r="E8" s="19" t="s">
        <v>113</v>
      </c>
      <c r="F8" s="26">
        <v>4096</v>
      </c>
      <c r="G8" s="26">
        <v>10240</v>
      </c>
    </row>
    <row r="9" spans="1:7" ht="27.9" customHeight="1" x14ac:dyDescent="0.25">
      <c r="A9" s="60"/>
      <c r="B9" s="60"/>
      <c r="C9" s="61">
        <v>7</v>
      </c>
      <c r="D9" s="18" t="s">
        <v>114</v>
      </c>
      <c r="E9" s="19" t="s">
        <v>115</v>
      </c>
      <c r="F9" s="2">
        <v>646</v>
      </c>
      <c r="G9" s="26">
        <v>622</v>
      </c>
    </row>
    <row r="10" spans="1:7" ht="27.9" customHeight="1" x14ac:dyDescent="0.25">
      <c r="A10" s="60"/>
      <c r="B10" s="60"/>
      <c r="C10" s="61"/>
      <c r="D10" s="4" t="s">
        <v>116</v>
      </c>
      <c r="E10" s="19" t="s">
        <v>115</v>
      </c>
      <c r="F10" s="2">
        <v>14</v>
      </c>
      <c r="G10" s="2">
        <v>40</v>
      </c>
    </row>
    <row r="11" spans="1:7" ht="27.9" customHeight="1" x14ac:dyDescent="0.25">
      <c r="A11" s="60"/>
      <c r="B11" s="60"/>
      <c r="C11" s="59" t="s">
        <v>167</v>
      </c>
      <c r="D11" s="59"/>
      <c r="E11" s="59"/>
      <c r="F11" s="59"/>
      <c r="G11" s="59"/>
    </row>
    <row r="12" spans="1:7" ht="27.9" customHeight="1" x14ac:dyDescent="0.25">
      <c r="A12" s="60"/>
      <c r="B12" s="60"/>
      <c r="C12" s="59" t="s">
        <v>117</v>
      </c>
      <c r="D12" s="59"/>
      <c r="E12" s="59"/>
      <c r="F12" s="59"/>
      <c r="G12" s="59"/>
    </row>
    <row r="13" spans="1:7" ht="27.9" customHeight="1" x14ac:dyDescent="0.25">
      <c r="A13" s="60"/>
      <c r="B13" s="60"/>
      <c r="C13" s="59" t="s">
        <v>118</v>
      </c>
      <c r="D13" s="59"/>
      <c r="E13" s="59"/>
      <c r="F13" s="59"/>
      <c r="G13" s="59"/>
    </row>
    <row r="14" spans="1:7" ht="27.9" customHeight="1" x14ac:dyDescent="0.25">
      <c r="A14" s="60"/>
      <c r="B14" s="60"/>
      <c r="C14" s="59" t="s">
        <v>119</v>
      </c>
      <c r="D14" s="59"/>
      <c r="E14" s="59"/>
      <c r="F14" s="59"/>
      <c r="G14" s="59"/>
    </row>
    <row r="15" spans="1:7" ht="27.9" customHeight="1" x14ac:dyDescent="0.25">
      <c r="A15" s="60"/>
      <c r="B15" s="60"/>
      <c r="C15" s="59" t="s">
        <v>120</v>
      </c>
      <c r="D15" s="59"/>
      <c r="E15" s="59"/>
      <c r="F15" s="59"/>
      <c r="G15" s="59"/>
    </row>
    <row r="16" spans="1:7" ht="27.9" customHeight="1" x14ac:dyDescent="0.25">
      <c r="A16" s="60"/>
      <c r="B16" s="60"/>
      <c r="C16" s="59" t="s">
        <v>121</v>
      </c>
      <c r="D16" s="59"/>
      <c r="E16" s="59"/>
      <c r="F16" s="59"/>
      <c r="G16" s="59"/>
    </row>
  </sheetData>
  <mergeCells count="11">
    <mergeCell ref="A1:G1"/>
    <mergeCell ref="C2:D2"/>
    <mergeCell ref="C11:G11"/>
    <mergeCell ref="C12:G12"/>
    <mergeCell ref="C13:G13"/>
    <mergeCell ref="C14:G14"/>
    <mergeCell ref="C15:G15"/>
    <mergeCell ref="C16:G16"/>
    <mergeCell ref="A3:A16"/>
    <mergeCell ref="B3:B16"/>
    <mergeCell ref="C9:C10"/>
  </mergeCells>
  <phoneticPr fontId="11" type="noConversion"/>
  <pageMargins left="0.69930555555555596" right="0.69930555555555596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opLeftCell="C1" workbookViewId="0">
      <selection activeCell="M3" sqref="M3"/>
    </sheetView>
  </sheetViews>
  <sheetFormatPr defaultColWidth="9" defaultRowHeight="15.6" x14ac:dyDescent="0.25"/>
  <cols>
    <col min="1" max="1" width="14.33203125" style="9" customWidth="1"/>
    <col min="2" max="2" width="29.88671875" style="9" customWidth="1"/>
    <col min="3" max="3" width="6.109375" style="9" customWidth="1"/>
    <col min="4" max="4" width="32.77734375" style="9" customWidth="1"/>
    <col min="5" max="5" width="7.33203125" style="9" customWidth="1"/>
    <col min="6" max="6" width="9" style="9"/>
    <col min="7" max="7" width="8.77734375" style="9" customWidth="1"/>
    <col min="8" max="8" width="29.6640625" style="9" customWidth="1"/>
    <col min="9" max="16384" width="9" style="9"/>
  </cols>
  <sheetData>
    <row r="1" spans="1:8" ht="50.1" customHeight="1" x14ac:dyDescent="0.25">
      <c r="A1" s="53" t="s">
        <v>122</v>
      </c>
      <c r="B1" s="53"/>
      <c r="C1" s="53"/>
      <c r="D1" s="53"/>
      <c r="E1" s="53"/>
      <c r="F1" s="53"/>
      <c r="G1" s="53"/>
      <c r="H1" s="53"/>
    </row>
    <row r="2" spans="1:8" ht="39.9" customHeight="1" x14ac:dyDescent="0.25">
      <c r="A2" s="10" t="s">
        <v>1</v>
      </c>
      <c r="B2" s="10" t="s">
        <v>2</v>
      </c>
      <c r="C2" s="54" t="s">
        <v>3</v>
      </c>
      <c r="D2" s="54"/>
      <c r="E2" s="15" t="s">
        <v>4</v>
      </c>
      <c r="F2" s="15" t="s">
        <v>5</v>
      </c>
      <c r="G2" s="15" t="s">
        <v>6</v>
      </c>
      <c r="H2" s="15" t="s">
        <v>19</v>
      </c>
    </row>
    <row r="3" spans="1:8" ht="39.9" customHeight="1" x14ac:dyDescent="0.25">
      <c r="A3" s="63">
        <v>14065</v>
      </c>
      <c r="B3" s="63" t="s">
        <v>7</v>
      </c>
      <c r="C3" s="16">
        <v>1</v>
      </c>
      <c r="D3" s="11" t="s">
        <v>123</v>
      </c>
      <c r="E3" s="16" t="s">
        <v>21</v>
      </c>
      <c r="F3" s="16" t="s">
        <v>165</v>
      </c>
      <c r="G3" s="16" t="s">
        <v>165</v>
      </c>
      <c r="H3" s="14" t="s">
        <v>164</v>
      </c>
    </row>
    <row r="4" spans="1:8" ht="39.9" customHeight="1" x14ac:dyDescent="0.25">
      <c r="A4" s="63"/>
      <c r="B4" s="63"/>
      <c r="C4" s="16">
        <v>2</v>
      </c>
      <c r="D4" s="11" t="s">
        <v>125</v>
      </c>
      <c r="E4" s="16" t="s">
        <v>39</v>
      </c>
      <c r="F4" s="16">
        <v>69</v>
      </c>
      <c r="G4" s="41">
        <v>68</v>
      </c>
      <c r="H4" s="14" t="s">
        <v>124</v>
      </c>
    </row>
    <row r="5" spans="1:8" ht="39.9" customHeight="1" x14ac:dyDescent="0.25">
      <c r="A5" s="63"/>
      <c r="B5" s="63"/>
      <c r="C5" s="16">
        <v>3</v>
      </c>
      <c r="D5" s="11" t="s">
        <v>126</v>
      </c>
      <c r="E5" s="16" t="s">
        <v>39</v>
      </c>
      <c r="F5" s="16" t="s">
        <v>165</v>
      </c>
      <c r="G5" s="16" t="s">
        <v>165</v>
      </c>
      <c r="H5" s="14" t="s">
        <v>124</v>
      </c>
    </row>
    <row r="6" spans="1:8" ht="39.9" customHeight="1" x14ac:dyDescent="0.25">
      <c r="A6" s="63"/>
      <c r="B6" s="63"/>
      <c r="C6" s="16">
        <v>4</v>
      </c>
      <c r="D6" s="11" t="s">
        <v>127</v>
      </c>
      <c r="E6" s="16" t="s">
        <v>39</v>
      </c>
      <c r="F6" s="16" t="s">
        <v>165</v>
      </c>
      <c r="G6" s="16" t="s">
        <v>165</v>
      </c>
      <c r="H6" s="14" t="s">
        <v>124</v>
      </c>
    </row>
    <row r="7" spans="1:8" ht="60.75" customHeight="1" x14ac:dyDescent="0.25">
      <c r="A7" s="63"/>
      <c r="B7" s="63"/>
      <c r="C7" s="16">
        <v>5</v>
      </c>
      <c r="D7" s="11" t="s">
        <v>128</v>
      </c>
      <c r="E7" s="16" t="s">
        <v>21</v>
      </c>
      <c r="F7" s="16" t="s">
        <v>165</v>
      </c>
      <c r="G7" s="16" t="s">
        <v>165</v>
      </c>
      <c r="H7" s="11"/>
    </row>
    <row r="8" spans="1:8" ht="39.9" customHeight="1" x14ac:dyDescent="0.25">
      <c r="A8" s="63"/>
      <c r="B8" s="63"/>
      <c r="C8" s="64">
        <v>6</v>
      </c>
      <c r="D8" s="11" t="s">
        <v>129</v>
      </c>
      <c r="E8" s="16" t="s">
        <v>42</v>
      </c>
      <c r="F8" s="16" t="s">
        <v>165</v>
      </c>
      <c r="G8" s="16" t="s">
        <v>165</v>
      </c>
      <c r="H8" s="56"/>
    </row>
    <row r="9" spans="1:8" ht="39.9" customHeight="1" x14ac:dyDescent="0.25">
      <c r="A9" s="63"/>
      <c r="B9" s="63"/>
      <c r="C9" s="64"/>
      <c r="D9" s="11" t="s">
        <v>130</v>
      </c>
      <c r="E9" s="16" t="s">
        <v>42</v>
      </c>
      <c r="F9" s="16" t="s">
        <v>165</v>
      </c>
      <c r="G9" s="16" t="s">
        <v>165</v>
      </c>
      <c r="H9" s="56"/>
    </row>
    <row r="10" spans="1:8" ht="56.25" customHeight="1" x14ac:dyDescent="0.25">
      <c r="A10" s="63"/>
      <c r="B10" s="63"/>
      <c r="C10" s="16">
        <v>7</v>
      </c>
      <c r="D10" s="11" t="s">
        <v>131</v>
      </c>
      <c r="E10" s="16" t="s">
        <v>132</v>
      </c>
      <c r="F10" s="16" t="s">
        <v>165</v>
      </c>
      <c r="G10" s="16" t="s">
        <v>165</v>
      </c>
      <c r="H10" s="11"/>
    </row>
  </sheetData>
  <mergeCells count="6">
    <mergeCell ref="A1:H1"/>
    <mergeCell ref="C2:D2"/>
    <mergeCell ref="A3:A10"/>
    <mergeCell ref="B3:B10"/>
    <mergeCell ref="C8:C9"/>
    <mergeCell ref="H8:H9"/>
  </mergeCells>
  <phoneticPr fontId="11" type="noConversion"/>
  <printOptions horizontalCentered="1"/>
  <pageMargins left="0.31458333333333299" right="0.70833333333333304" top="0.74791666666666701" bottom="0.74791666666666701" header="0.31458333333333299" footer="0.31458333333333299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M8" sqref="M8"/>
    </sheetView>
  </sheetViews>
  <sheetFormatPr defaultColWidth="9" defaultRowHeight="14.4" x14ac:dyDescent="0.25"/>
  <cols>
    <col min="1" max="1" width="14.33203125" customWidth="1"/>
    <col min="2" max="2" width="25" customWidth="1"/>
    <col min="3" max="3" width="9.109375" bestFit="1" customWidth="1"/>
    <col min="4" max="4" width="38.77734375" customWidth="1"/>
    <col min="6" max="6" width="9.33203125" bestFit="1" customWidth="1"/>
    <col min="7" max="7" width="9.109375" bestFit="1" customWidth="1"/>
    <col min="8" max="8" width="18.33203125" customWidth="1"/>
  </cols>
  <sheetData>
    <row r="1" spans="1:9" ht="50.1" customHeight="1" x14ac:dyDescent="0.25">
      <c r="A1" s="53" t="s">
        <v>133</v>
      </c>
      <c r="B1" s="53"/>
      <c r="C1" s="53"/>
      <c r="D1" s="53"/>
      <c r="E1" s="53"/>
      <c r="F1" s="53"/>
      <c r="G1" s="53"/>
      <c r="H1" s="53"/>
    </row>
    <row r="2" spans="1:9" s="6" customFormat="1" ht="24.9" customHeight="1" x14ac:dyDescent="0.25">
      <c r="A2" s="17" t="s">
        <v>1</v>
      </c>
      <c r="B2" s="17" t="s">
        <v>2</v>
      </c>
      <c r="C2" s="65" t="s">
        <v>3</v>
      </c>
      <c r="D2" s="65"/>
      <c r="E2" s="20" t="s">
        <v>4</v>
      </c>
      <c r="F2" s="20" t="s">
        <v>5</v>
      </c>
      <c r="G2" s="20" t="s">
        <v>6</v>
      </c>
      <c r="H2" s="17" t="s">
        <v>19</v>
      </c>
      <c r="I2" s="5"/>
    </row>
    <row r="3" spans="1:9" s="6" customFormat="1" ht="23.1" customHeight="1" x14ac:dyDescent="0.25">
      <c r="A3" s="68">
        <v>14065</v>
      </c>
      <c r="B3" s="68" t="s">
        <v>7</v>
      </c>
      <c r="C3" s="68">
        <v>1</v>
      </c>
      <c r="D3" s="7" t="s">
        <v>20</v>
      </c>
      <c r="E3" s="2" t="s">
        <v>21</v>
      </c>
      <c r="F3" s="39">
        <v>6447</v>
      </c>
      <c r="G3" s="2">
        <v>5746</v>
      </c>
      <c r="H3" s="18"/>
      <c r="I3" s="5"/>
    </row>
    <row r="4" spans="1:9" s="6" customFormat="1" ht="23.1" customHeight="1" x14ac:dyDescent="0.25">
      <c r="A4" s="68"/>
      <c r="B4" s="68"/>
      <c r="C4" s="68"/>
      <c r="D4" s="7" t="s">
        <v>134</v>
      </c>
      <c r="E4" s="2" t="s">
        <v>21</v>
      </c>
      <c r="F4" s="40">
        <v>2269</v>
      </c>
      <c r="G4" s="8">
        <v>2209</v>
      </c>
      <c r="H4" s="32"/>
      <c r="I4" s="5"/>
    </row>
    <row r="5" spans="1:9" s="6" customFormat="1" ht="23.1" customHeight="1" x14ac:dyDescent="0.25">
      <c r="A5" s="68"/>
      <c r="B5" s="68"/>
      <c r="C5" s="68"/>
      <c r="D5" s="4" t="s">
        <v>135</v>
      </c>
      <c r="E5" s="19" t="s">
        <v>21</v>
      </c>
      <c r="F5" s="40">
        <v>2219</v>
      </c>
      <c r="G5" s="8">
        <v>2113</v>
      </c>
      <c r="H5" s="32"/>
      <c r="I5" s="5"/>
    </row>
    <row r="6" spans="1:9" s="6" customFormat="1" ht="23.1" customHeight="1" x14ac:dyDescent="0.25">
      <c r="A6" s="68"/>
      <c r="B6" s="68"/>
      <c r="C6" s="68"/>
      <c r="D6" s="18" t="s">
        <v>136</v>
      </c>
      <c r="E6" s="19" t="s">
        <v>23</v>
      </c>
      <c r="F6" s="40" t="s">
        <v>23</v>
      </c>
      <c r="G6" s="8" t="s">
        <v>23</v>
      </c>
      <c r="H6" s="19"/>
      <c r="I6" s="5"/>
    </row>
    <row r="7" spans="1:9" s="6" customFormat="1" ht="23.1" customHeight="1" x14ac:dyDescent="0.25">
      <c r="A7" s="68"/>
      <c r="B7" s="68"/>
      <c r="C7" s="68"/>
      <c r="D7" s="4" t="s">
        <v>137</v>
      </c>
      <c r="E7" s="19" t="s">
        <v>21</v>
      </c>
      <c r="F7" s="33">
        <v>1815.2</v>
      </c>
      <c r="G7" s="8">
        <v>1296</v>
      </c>
      <c r="H7" s="18" t="s">
        <v>138</v>
      </c>
      <c r="I7" s="5"/>
    </row>
    <row r="8" spans="1:9" s="6" customFormat="1" ht="23.1" customHeight="1" x14ac:dyDescent="0.25">
      <c r="A8" s="68"/>
      <c r="B8" s="68"/>
      <c r="C8" s="68"/>
      <c r="D8" s="4" t="s">
        <v>139</v>
      </c>
      <c r="E8" s="19" t="s">
        <v>21</v>
      </c>
      <c r="F8" s="16">
        <v>0</v>
      </c>
      <c r="G8" s="8">
        <v>4</v>
      </c>
      <c r="H8" s="18"/>
      <c r="I8" s="5"/>
    </row>
    <row r="9" spans="1:9" s="6" customFormat="1" ht="23.1" customHeight="1" x14ac:dyDescent="0.25">
      <c r="A9" s="68"/>
      <c r="B9" s="68"/>
      <c r="C9" s="68"/>
      <c r="D9" s="4" t="s">
        <v>140</v>
      </c>
      <c r="E9" s="19" t="s">
        <v>21</v>
      </c>
      <c r="F9" s="33">
        <v>2110.17</v>
      </c>
      <c r="G9" s="8">
        <v>2097</v>
      </c>
      <c r="H9" s="18"/>
      <c r="I9" s="5"/>
    </row>
    <row r="10" spans="1:9" s="6" customFormat="1" ht="23.1" customHeight="1" x14ac:dyDescent="0.25">
      <c r="A10" s="68"/>
      <c r="B10" s="68"/>
      <c r="C10" s="68"/>
      <c r="D10" s="4" t="s">
        <v>141</v>
      </c>
      <c r="E10" s="19" t="s">
        <v>21</v>
      </c>
      <c r="F10" s="19">
        <v>5</v>
      </c>
      <c r="G10" s="19">
        <v>7</v>
      </c>
      <c r="H10" s="18"/>
      <c r="I10" s="5"/>
    </row>
    <row r="11" spans="1:9" s="6" customFormat="1" ht="23.1" customHeight="1" x14ac:dyDescent="0.25">
      <c r="A11" s="68"/>
      <c r="B11" s="68"/>
      <c r="C11" s="68">
        <v>2</v>
      </c>
      <c r="D11" s="18" t="s">
        <v>142</v>
      </c>
      <c r="E11" s="19" t="s">
        <v>143</v>
      </c>
      <c r="F11" s="19">
        <v>52.51</v>
      </c>
      <c r="G11" s="19">
        <v>9.5</v>
      </c>
      <c r="H11" s="18"/>
      <c r="I11" s="5"/>
    </row>
    <row r="12" spans="1:9" s="6" customFormat="1" ht="54.75" customHeight="1" x14ac:dyDescent="0.25">
      <c r="A12" s="68"/>
      <c r="B12" s="68"/>
      <c r="C12" s="68"/>
      <c r="D12" s="18" t="s">
        <v>144</v>
      </c>
      <c r="E12" s="19" t="s">
        <v>143</v>
      </c>
      <c r="F12" s="19">
        <v>5500</v>
      </c>
      <c r="G12" s="19">
        <v>6200</v>
      </c>
      <c r="H12" s="18" t="s">
        <v>172</v>
      </c>
      <c r="I12" s="5"/>
    </row>
    <row r="13" spans="1:9" s="6" customFormat="1" ht="23.1" customHeight="1" x14ac:dyDescent="0.25">
      <c r="A13" s="68"/>
      <c r="B13" s="68"/>
      <c r="C13" s="19">
        <v>3</v>
      </c>
      <c r="D13" s="18" t="s">
        <v>145</v>
      </c>
      <c r="E13" s="19" t="s">
        <v>143</v>
      </c>
      <c r="F13" s="19">
        <v>459.55200000000002</v>
      </c>
      <c r="G13" s="19">
        <v>204</v>
      </c>
      <c r="H13" s="18"/>
      <c r="I13" s="5"/>
    </row>
    <row r="14" spans="1:9" s="6" customFormat="1" ht="23.1" customHeight="1" x14ac:dyDescent="0.25">
      <c r="A14" s="68"/>
      <c r="B14" s="68"/>
      <c r="C14" s="19">
        <v>4</v>
      </c>
      <c r="D14" s="18" t="s">
        <v>173</v>
      </c>
      <c r="E14" s="19" t="s">
        <v>143</v>
      </c>
      <c r="F14" s="19">
        <v>100</v>
      </c>
      <c r="G14" s="19">
        <v>19.5</v>
      </c>
      <c r="H14" s="18"/>
      <c r="I14" s="5"/>
    </row>
    <row r="15" spans="1:9" s="6" customFormat="1" ht="23.1" customHeight="1" x14ac:dyDescent="0.25">
      <c r="A15" s="68"/>
      <c r="B15" s="68"/>
      <c r="C15" s="19">
        <v>5</v>
      </c>
      <c r="D15" s="18" t="s">
        <v>146</v>
      </c>
      <c r="E15" s="19" t="s">
        <v>143</v>
      </c>
      <c r="F15" s="19">
        <v>0</v>
      </c>
      <c r="G15" s="19">
        <v>0</v>
      </c>
      <c r="H15" s="18"/>
      <c r="I15" s="5"/>
    </row>
    <row r="16" spans="1:9" s="6" customFormat="1" ht="23.1" customHeight="1" x14ac:dyDescent="0.25">
      <c r="A16" s="68"/>
      <c r="B16" s="68"/>
      <c r="C16" s="19">
        <v>6</v>
      </c>
      <c r="D16" s="18" t="s">
        <v>147</v>
      </c>
      <c r="E16" s="19" t="s">
        <v>39</v>
      </c>
      <c r="F16" s="19">
        <v>10000</v>
      </c>
      <c r="G16" s="19">
        <v>1242</v>
      </c>
      <c r="H16" s="18"/>
    </row>
    <row r="17" spans="1:8" s="6" customFormat="1" ht="23.1" customHeight="1" x14ac:dyDescent="0.25">
      <c r="A17" s="68"/>
      <c r="B17" s="68"/>
      <c r="C17" s="66" t="s">
        <v>169</v>
      </c>
      <c r="D17" s="66"/>
      <c r="E17" s="66"/>
      <c r="F17" s="66"/>
      <c r="G17" s="66"/>
      <c r="H17" s="66"/>
    </row>
    <row r="18" spans="1:8" s="6" customFormat="1" ht="23.1" customHeight="1" x14ac:dyDescent="0.25">
      <c r="A18" s="68"/>
      <c r="B18" s="68"/>
      <c r="C18" s="67" t="s">
        <v>148</v>
      </c>
      <c r="D18" s="67"/>
      <c r="E18" s="67"/>
      <c r="F18" s="67"/>
      <c r="G18" s="67"/>
      <c r="H18" s="66"/>
    </row>
  </sheetData>
  <mergeCells count="9">
    <mergeCell ref="A1:H1"/>
    <mergeCell ref="C2:D2"/>
    <mergeCell ref="H17:H18"/>
    <mergeCell ref="C17:G17"/>
    <mergeCell ref="C18:G18"/>
    <mergeCell ref="A3:A18"/>
    <mergeCell ref="B3:B18"/>
    <mergeCell ref="C3:C10"/>
    <mergeCell ref="C11:C12"/>
  </mergeCells>
  <phoneticPr fontId="11" type="noConversion"/>
  <pageMargins left="0.69930555555555596" right="0.69930555555555596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L21" sqref="L21"/>
    </sheetView>
  </sheetViews>
  <sheetFormatPr defaultColWidth="9" defaultRowHeight="14.4" x14ac:dyDescent="0.25"/>
  <cols>
    <col min="1" max="1" width="14.33203125" customWidth="1"/>
    <col min="2" max="2" width="29.88671875" customWidth="1"/>
    <col min="4" max="4" width="33.44140625" customWidth="1"/>
    <col min="5" max="7" width="13.33203125" customWidth="1"/>
  </cols>
  <sheetData>
    <row r="1" spans="1:8" ht="50.1" customHeight="1" x14ac:dyDescent="0.25">
      <c r="A1" s="53" t="s">
        <v>149</v>
      </c>
      <c r="B1" s="53"/>
      <c r="C1" s="53"/>
      <c r="D1" s="53"/>
      <c r="E1" s="53"/>
      <c r="F1" s="53"/>
      <c r="G1" s="53"/>
    </row>
    <row r="2" spans="1:8" ht="24.9" customHeight="1" x14ac:dyDescent="0.25">
      <c r="A2" s="20" t="s">
        <v>1</v>
      </c>
      <c r="B2" s="20" t="s">
        <v>2</v>
      </c>
      <c r="C2" s="62" t="s">
        <v>3</v>
      </c>
      <c r="D2" s="62"/>
      <c r="E2" s="20" t="s">
        <v>4</v>
      </c>
      <c r="F2" s="20" t="s">
        <v>5</v>
      </c>
      <c r="G2" s="20" t="s">
        <v>6</v>
      </c>
      <c r="H2" s="5"/>
    </row>
    <row r="3" spans="1:8" ht="24.9" customHeight="1" x14ac:dyDescent="0.25">
      <c r="A3" s="68">
        <v>14065</v>
      </c>
      <c r="B3" s="68" t="s">
        <v>7</v>
      </c>
      <c r="C3" s="68">
        <v>1</v>
      </c>
      <c r="D3" s="1" t="s">
        <v>150</v>
      </c>
      <c r="E3" s="2" t="s">
        <v>11</v>
      </c>
      <c r="F3" s="2">
        <v>7920.52</v>
      </c>
      <c r="G3" s="2">
        <v>17202.62</v>
      </c>
      <c r="H3" s="5"/>
    </row>
    <row r="4" spans="1:8" ht="24.9" customHeight="1" x14ac:dyDescent="0.25">
      <c r="A4" s="68"/>
      <c r="B4" s="68"/>
      <c r="C4" s="68"/>
      <c r="D4" s="3" t="s">
        <v>151</v>
      </c>
      <c r="E4" s="19" t="s">
        <v>11</v>
      </c>
      <c r="F4" s="2">
        <v>1857.77</v>
      </c>
      <c r="G4" s="2">
        <v>2066.65</v>
      </c>
      <c r="H4" s="5"/>
    </row>
    <row r="5" spans="1:8" ht="24.9" customHeight="1" x14ac:dyDescent="0.25">
      <c r="A5" s="68"/>
      <c r="B5" s="68"/>
      <c r="C5" s="68">
        <v>2</v>
      </c>
      <c r="D5" s="18" t="s">
        <v>152</v>
      </c>
      <c r="E5" s="19" t="s">
        <v>21</v>
      </c>
      <c r="F5" s="19">
        <v>485</v>
      </c>
      <c r="G5" s="19">
        <v>485</v>
      </c>
      <c r="H5" s="5"/>
    </row>
    <row r="6" spans="1:8" ht="24.9" customHeight="1" x14ac:dyDescent="0.25">
      <c r="A6" s="68"/>
      <c r="B6" s="68"/>
      <c r="C6" s="68"/>
      <c r="D6" s="18" t="s">
        <v>153</v>
      </c>
      <c r="E6" s="19" t="s">
        <v>21</v>
      </c>
      <c r="F6" s="19">
        <v>440</v>
      </c>
      <c r="G6" s="19">
        <v>429</v>
      </c>
      <c r="H6" s="5"/>
    </row>
    <row r="7" spans="1:8" ht="24.9" customHeight="1" x14ac:dyDescent="0.25">
      <c r="A7" s="68"/>
      <c r="B7" s="68"/>
      <c r="C7" s="68"/>
      <c r="D7" s="4" t="s">
        <v>154</v>
      </c>
      <c r="E7" s="19" t="s">
        <v>21</v>
      </c>
      <c r="F7" s="19">
        <v>296</v>
      </c>
      <c r="G7" s="19">
        <v>302</v>
      </c>
      <c r="H7" s="5"/>
    </row>
    <row r="8" spans="1:8" ht="30" customHeight="1" x14ac:dyDescent="0.25">
      <c r="A8" s="68"/>
      <c r="B8" s="68"/>
      <c r="C8" s="19">
        <v>3</v>
      </c>
      <c r="D8" s="18" t="s">
        <v>155</v>
      </c>
      <c r="E8" s="19" t="s">
        <v>143</v>
      </c>
      <c r="F8" s="19">
        <v>203</v>
      </c>
      <c r="G8" s="19">
        <v>427.17</v>
      </c>
      <c r="H8" s="5"/>
    </row>
    <row r="9" spans="1:8" ht="24.9" customHeight="1" x14ac:dyDescent="0.25">
      <c r="A9" s="68"/>
      <c r="B9" s="68"/>
      <c r="C9" s="68">
        <v>4</v>
      </c>
      <c r="D9" s="18" t="s">
        <v>156</v>
      </c>
      <c r="E9" s="19" t="s">
        <v>11</v>
      </c>
      <c r="F9" s="19">
        <v>600</v>
      </c>
      <c r="G9" s="19">
        <v>600</v>
      </c>
      <c r="H9" s="5"/>
    </row>
    <row r="10" spans="1:8" ht="24.9" customHeight="1" x14ac:dyDescent="0.25">
      <c r="A10" s="68"/>
      <c r="B10" s="68"/>
      <c r="C10" s="68"/>
      <c r="D10" s="4" t="s">
        <v>157</v>
      </c>
      <c r="E10" s="19" t="s">
        <v>11</v>
      </c>
      <c r="F10" s="19">
        <v>0</v>
      </c>
      <c r="G10" s="19">
        <v>0</v>
      </c>
      <c r="H10" s="5"/>
    </row>
    <row r="11" spans="1:8" ht="24.9" customHeight="1" x14ac:dyDescent="0.25">
      <c r="A11" s="68"/>
      <c r="B11" s="68"/>
      <c r="C11" s="68">
        <v>5</v>
      </c>
      <c r="D11" s="18" t="s">
        <v>158</v>
      </c>
      <c r="E11" s="19" t="s">
        <v>11</v>
      </c>
      <c r="F11" s="19">
        <v>8</v>
      </c>
      <c r="G11" s="19">
        <v>22</v>
      </c>
      <c r="H11" s="5"/>
    </row>
    <row r="12" spans="1:8" ht="24.9" customHeight="1" x14ac:dyDescent="0.25">
      <c r="A12" s="68"/>
      <c r="B12" s="68"/>
      <c r="C12" s="68"/>
      <c r="D12" s="4" t="s">
        <v>157</v>
      </c>
      <c r="E12" s="19" t="s">
        <v>11</v>
      </c>
      <c r="F12" s="19">
        <v>0</v>
      </c>
      <c r="G12" s="19">
        <v>0</v>
      </c>
      <c r="H12" s="5"/>
    </row>
    <row r="13" spans="1:8" ht="24.9" customHeight="1" x14ac:dyDescent="0.25">
      <c r="A13" s="68"/>
      <c r="B13" s="68"/>
      <c r="C13" s="68">
        <v>6</v>
      </c>
      <c r="D13" s="18" t="s">
        <v>159</v>
      </c>
      <c r="E13" s="19" t="s">
        <v>160</v>
      </c>
      <c r="F13" s="19">
        <v>4293</v>
      </c>
      <c r="G13" s="19">
        <v>3572</v>
      </c>
      <c r="H13" s="5"/>
    </row>
    <row r="14" spans="1:8" ht="24.9" customHeight="1" x14ac:dyDescent="0.25">
      <c r="A14" s="68"/>
      <c r="B14" s="68"/>
      <c r="C14" s="68"/>
      <c r="D14" s="18" t="s">
        <v>161</v>
      </c>
      <c r="E14" s="19" t="s">
        <v>11</v>
      </c>
      <c r="F14" s="19">
        <v>73072</v>
      </c>
      <c r="G14" s="19">
        <v>176283.06</v>
      </c>
      <c r="H14" s="5"/>
    </row>
    <row r="15" spans="1:8" ht="24.9" customHeight="1" x14ac:dyDescent="0.25">
      <c r="A15" s="68"/>
      <c r="B15" s="68"/>
      <c r="C15" s="68"/>
      <c r="D15" s="4" t="s">
        <v>162</v>
      </c>
      <c r="E15" s="19" t="s">
        <v>11</v>
      </c>
      <c r="F15" s="19">
        <v>0</v>
      </c>
      <c r="G15" s="19">
        <v>0</v>
      </c>
      <c r="H15" s="5"/>
    </row>
  </sheetData>
  <mergeCells count="9">
    <mergeCell ref="A1:G1"/>
    <mergeCell ref="C2:D2"/>
    <mergeCell ref="A3:A15"/>
    <mergeCell ref="B3:B15"/>
    <mergeCell ref="C3:C4"/>
    <mergeCell ref="C5:C7"/>
    <mergeCell ref="C9:C10"/>
    <mergeCell ref="C11:C12"/>
    <mergeCell ref="C13:C15"/>
  </mergeCells>
  <phoneticPr fontId="11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表1 计分卡</vt:lpstr>
      <vt:lpstr>表2 学生反馈表</vt:lpstr>
      <vt:lpstr>表3 资源表</vt:lpstr>
      <vt:lpstr>表4 国际影响表</vt:lpstr>
      <vt:lpstr>表5 服务贡献表</vt:lpstr>
      <vt:lpstr>表6 落实政策表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쎐࣎坰ࢲ_x0008_</dc:creator>
  <cp:lastModifiedBy>macherlai</cp:lastModifiedBy>
  <cp:lastPrinted>2018-12-10T06:39:56Z</cp:lastPrinted>
  <dcterms:created xsi:type="dcterms:W3CDTF">2017-11-01T06:32:00Z</dcterms:created>
  <dcterms:modified xsi:type="dcterms:W3CDTF">2018-12-11T14:50:58Z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